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10" activeTab="0"/>
  </bookViews>
  <sheets>
    <sheet name="Sheet1" sheetId="1" r:id="rId1"/>
  </sheets>
  <definedNames>
    <definedName name="_xlnm.Print_Area" localSheetId="0">'Sheet1'!$A$1:$AK$19</definedName>
  </definedNames>
  <calcPr fullCalcOnLoad="1"/>
</workbook>
</file>

<file path=xl/sharedStrings.xml><?xml version="1.0" encoding="utf-8"?>
<sst xmlns="http://schemas.openxmlformats.org/spreadsheetml/2006/main" count="27" uniqueCount="22">
  <si>
    <t>Λευκωσία</t>
  </si>
  <si>
    <t>Λεμεσός</t>
  </si>
  <si>
    <t>Πάφος</t>
  </si>
  <si>
    <t>Σύνολο</t>
  </si>
  <si>
    <t>Μετ</t>
  </si>
  <si>
    <t>ΣΥΝΟΛΟ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</si>
  <si>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</si>
  <si>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</si>
  <si>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</si>
  <si>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</si>
  <si>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</si>
  <si>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59R</t>
  </si>
  <si>
    <t>ΠΙΝΑΚΑΣ 9: ΑΡΙΘΜΟΣ ΕΓΓΕΓΡΑΜΜΕΝΩΝ ΑΝΕΡΓΩΝ ΚΑΤΑ ΚΑΤΗΓΟΡΙΑ ΑΙΤΗΤΗ</t>
  </si>
  <si>
    <t xml:space="preserve"> Αμμόχωστος</t>
  </si>
  <si>
    <t>Λάρνακα</t>
  </si>
  <si>
    <t>ΑΛΛΟΔΑΠΟΙ ΜΕ ΚΥΠΡΙΑΚΗ ΥΠΗΚΟΟΤΗΤΑ</t>
  </si>
  <si>
    <t>ΕΥΡΩΠΑΙΟΙ ΜΕ ΚΥΠΡΙΑΚΗ ΥΠΗΚΟΟΤΗΤΑ</t>
  </si>
  <si>
    <t>ΕΥΡΩΠΑΙΟΙ</t>
  </si>
  <si>
    <t>Σημ: ### = διαίρεση διά μηδέν</t>
  </si>
  <si>
    <t>ΑΤΟΜΑ ΜΕ ΚΑΘΕΣΤΩΣ ΠΡΟΣΩΡΙΝΗΣ ΠΡΟΣΤΑΣΙΑΣ</t>
  </si>
  <si>
    <t>ΠΟΝΤΙΟΙ ΜΕ ΕΛΛΗΝΙΚΟ ΔΙΑΒΑΤΗΡΙΟ</t>
  </si>
  <si>
    <t xml:space="preserve">                     ΤΟΝ ΑΥΓΟΥΣΤΟ ΤΟΥ 2021 ΚΑΙ 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</si>
</sst>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9" fontId="12" fillId="34" borderId="13" xfId="57" applyFont="1" applyFill="1" applyBorder="1" applyAlignment="1">
      <alignment/>
    </xf>
    <xf numFmtId="0" fontId="0" fillId="0" borderId="13" xfId="0" applyFont="1" applyBorder="1" applyAlignment="1">
      <alignment/>
    </xf>
    <xf numFmtId="1" fontId="12" fillId="34" borderId="13" xfId="57" applyNumberFormat="1" applyFont="1" applyFill="1" applyBorder="1" applyAlignment="1">
      <alignment/>
    </xf>
    <xf numFmtId="9" fontId="12" fillId="34" borderId="13" xfId="57" applyNumberFormat="1" applyFont="1" applyFill="1" applyBorder="1" applyAlignment="1">
      <alignment/>
    </xf>
    <xf numFmtId="9" fontId="12" fillId="34" borderId="14" xfId="57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9" fontId="13" fillId="0" borderId="15" xfId="57" applyFont="1" applyFill="1" applyBorder="1" applyAlignment="1">
      <alignment/>
    </xf>
    <xf numFmtId="1" fontId="13" fillId="34" borderId="15" xfId="57" applyNumberFormat="1" applyFont="1" applyFill="1" applyBorder="1" applyAlignment="1">
      <alignment/>
    </xf>
    <xf numFmtId="9" fontId="13" fillId="34" borderId="15" xfId="57" applyFont="1" applyFill="1" applyBorder="1" applyAlignment="1">
      <alignment/>
    </xf>
    <xf numFmtId="9" fontId="13" fillId="34" borderId="16" xfId="57" applyFont="1" applyFill="1" applyBorder="1" applyAlignment="1">
      <alignment/>
    </xf>
    <xf numFmtId="1" fontId="13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/>
    </xf>
    <xf numFmtId="9" fontId="12" fillId="33" borderId="13" xfId="57" applyFont="1" applyFill="1" applyBorder="1" applyAlignment="1">
      <alignment/>
    </xf>
    <xf numFmtId="1" fontId="12" fillId="33" borderId="13" xfId="57" applyNumberFormat="1" applyFont="1" applyFill="1" applyBorder="1" applyAlignment="1">
      <alignment/>
    </xf>
    <xf numFmtId="9" fontId="12" fillId="33" borderId="13" xfId="57" applyNumberFormat="1" applyFont="1" applyFill="1" applyBorder="1" applyAlignment="1">
      <alignment/>
    </xf>
    <xf numFmtId="9" fontId="12" fillId="33" borderId="14" xfId="57" applyFont="1" applyFill="1" applyBorder="1" applyAlignment="1">
      <alignment/>
    </xf>
    <xf numFmtId="0" fontId="44" fillId="0" borderId="13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9"/>
  <sheetViews>
    <sheetView tabSelected="1" zoomScale="75" zoomScaleNormal="75" zoomScalePageLayoutView="0" workbookViewId="0" topLeftCell="A1">
      <selection activeCell="AB16" sqref="AB16"/>
    </sheetView>
  </sheetViews>
  <sheetFormatPr defaultColWidth="9.140625" defaultRowHeight="15"/>
  <cols>
    <col min="1" max="1" width="17.7109375" style="0" customWidth="1"/>
    <col min="2" max="2" width="7.140625" style="5" customWidth="1"/>
    <col min="3" max="3" width="7.7109375" style="0" customWidth="1"/>
    <col min="4" max="4" width="7.140625" style="0" customWidth="1"/>
    <col min="5" max="5" width="8.421875" style="0" customWidth="1"/>
    <col min="6" max="6" width="9.421875" style="0" customWidth="1"/>
    <col min="7" max="9" width="9.140625" style="0" customWidth="1"/>
    <col min="10" max="10" width="8.00390625" style="0" customWidth="1"/>
    <col min="11" max="13" width="9.140625" style="0" customWidth="1"/>
    <col min="14" max="14" width="7.28125" style="5" customWidth="1"/>
    <col min="15" max="15" width="8.421875" style="0" customWidth="1"/>
    <col min="16" max="16" width="7.7109375" style="0" customWidth="1"/>
    <col min="17" max="17" width="7.140625" style="0" customWidth="1"/>
    <col min="18" max="18" width="7.00390625" style="0" customWidth="1"/>
    <col min="19" max="19" width="8.140625" style="0" customWidth="1"/>
    <col min="20" max="20" width="7.421875" style="5" customWidth="1"/>
    <col min="21" max="21" width="7.8515625" style="0" customWidth="1"/>
    <col min="22" max="22" width="8.28125" style="0" customWidth="1"/>
    <col min="23" max="23" width="7.7109375" style="0" bestFit="1" customWidth="1"/>
    <col min="24" max="24" width="6.7109375" style="0" customWidth="1"/>
    <col min="25" max="25" width="8.28125" style="0" customWidth="1"/>
    <col min="26" max="26" width="7.8515625" style="5" customWidth="1"/>
    <col min="27" max="27" width="6.7109375" style="0" customWidth="1"/>
    <col min="28" max="28" width="7.421875" style="0" customWidth="1"/>
    <col min="29" max="29" width="7.7109375" style="0" bestFit="1" customWidth="1"/>
    <col min="30" max="30" width="7.140625" style="0" customWidth="1"/>
    <col min="31" max="31" width="9.57421875" style="0" customWidth="1"/>
    <col min="32" max="32" width="8.28125" style="0" customWidth="1"/>
    <col min="33" max="33" width="6.8515625" style="0" customWidth="1"/>
    <col min="34" max="34" width="7.8515625" style="0" customWidth="1"/>
    <col min="35" max="35" width="10.00390625" style="0" customWidth="1"/>
    <col min="36" max="36" width="7.57421875" style="0" customWidth="1"/>
    <col min="37" max="37" width="8.00390625" style="0" customWidth="1"/>
  </cols>
  <sheetData>
    <row r="1" spans="1:37" ht="15">
      <c r="A1" s="32" t="s">
        <v>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2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15">
      <c r="A2" s="14" t="s">
        <v>21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  <c r="O2" s="16"/>
      <c r="P2" s="16"/>
      <c r="Q2" s="16"/>
      <c r="R2" s="16"/>
      <c r="S2" s="17"/>
      <c r="T2" s="15"/>
      <c r="U2" s="16"/>
      <c r="V2" s="16"/>
      <c r="W2" s="16"/>
      <c r="X2" s="16"/>
      <c r="Y2" s="16"/>
      <c r="Z2" s="15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8" customFormat="1" ht="15.75" thickBot="1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  <c r="O3" s="16"/>
      <c r="P3" s="16"/>
      <c r="Q3" s="16"/>
      <c r="R3" s="16"/>
      <c r="S3" s="17"/>
      <c r="T3" s="15"/>
      <c r="U3" s="16"/>
      <c r="V3" s="16"/>
      <c r="W3" s="16"/>
      <c r="X3" s="16"/>
      <c r="Y3" s="16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9.25" customHeight="1">
      <c r="A4" s="8"/>
      <c r="B4" s="40" t="s">
        <v>0</v>
      </c>
      <c r="C4" s="41"/>
      <c r="D4" s="41"/>
      <c r="E4" s="41"/>
      <c r="F4" s="41"/>
      <c r="G4" s="42"/>
      <c r="H4" s="45" t="s">
        <v>13</v>
      </c>
      <c r="I4" s="45"/>
      <c r="J4" s="45"/>
      <c r="K4" s="45"/>
      <c r="L4" s="45"/>
      <c r="M4" s="45"/>
      <c r="N4" s="40" t="s">
        <v>14</v>
      </c>
      <c r="O4" s="41"/>
      <c r="P4" s="41"/>
      <c r="Q4" s="41"/>
      <c r="R4" s="41"/>
      <c r="S4" s="42"/>
      <c r="T4" s="45" t="s">
        <v>1</v>
      </c>
      <c r="U4" s="45"/>
      <c r="V4" s="45"/>
      <c r="W4" s="45"/>
      <c r="X4" s="45"/>
      <c r="Y4" s="45"/>
      <c r="Z4" s="45" t="s">
        <v>2</v>
      </c>
      <c r="AA4" s="45"/>
      <c r="AB4" s="45"/>
      <c r="AC4" s="45"/>
      <c r="AD4" s="45"/>
      <c r="AE4" s="45"/>
      <c r="AF4" s="45" t="s">
        <v>3</v>
      </c>
      <c r="AG4" s="45"/>
      <c r="AH4" s="45"/>
      <c r="AI4" s="45"/>
      <c r="AJ4" s="45"/>
      <c r="AK4" s="48"/>
    </row>
    <row r="5" spans="1:37" ht="15">
      <c r="A5" s="7"/>
      <c r="B5" s="43">
        <v>2021</v>
      </c>
      <c r="C5" s="44"/>
      <c r="D5" s="43">
        <v>2022</v>
      </c>
      <c r="E5" s="44"/>
      <c r="F5" s="43" t="s">
        <v>4</v>
      </c>
      <c r="G5" s="44"/>
      <c r="H5" s="43">
        <v>2021</v>
      </c>
      <c r="I5" s="44"/>
      <c r="J5" s="43">
        <v>2022</v>
      </c>
      <c r="K5" s="44"/>
      <c r="L5" s="46" t="s">
        <v>4</v>
      </c>
      <c r="M5" s="46"/>
      <c r="N5" s="43">
        <v>2021</v>
      </c>
      <c r="O5" s="44"/>
      <c r="P5" s="43">
        <v>2022</v>
      </c>
      <c r="Q5" s="44"/>
      <c r="R5" s="43" t="s">
        <v>4</v>
      </c>
      <c r="S5" s="44"/>
      <c r="T5" s="43">
        <v>2021</v>
      </c>
      <c r="U5" s="44"/>
      <c r="V5" s="43">
        <v>2022</v>
      </c>
      <c r="W5" s="44"/>
      <c r="X5" s="46" t="s">
        <v>4</v>
      </c>
      <c r="Y5" s="46"/>
      <c r="Z5" s="43">
        <v>2021</v>
      </c>
      <c r="AA5" s="44"/>
      <c r="AB5" s="43">
        <v>2022</v>
      </c>
      <c r="AC5" s="44"/>
      <c r="AD5" s="46" t="s">
        <v>4</v>
      </c>
      <c r="AE5" s="46"/>
      <c r="AF5" s="43">
        <v>2021</v>
      </c>
      <c r="AG5" s="44"/>
      <c r="AH5" s="43">
        <v>2022</v>
      </c>
      <c r="AI5" s="44"/>
      <c r="AJ5" s="46" t="s">
        <v>4</v>
      </c>
      <c r="AK5" s="49"/>
    </row>
    <row r="6" spans="1:39" ht="26.25" customHeight="1">
      <c r="A6" s="9" t="s">
        <v>6</v>
      </c>
      <c r="B6" s="20">
        <v>4770</v>
      </c>
      <c r="C6" s="19">
        <f>B6/B16</f>
        <v>0.8141321044546851</v>
      </c>
      <c r="D6" s="20">
        <v>4699</v>
      </c>
      <c r="E6" s="19">
        <f>D6/D16</f>
        <v>0.8242413611647079</v>
      </c>
      <c r="F6" s="21">
        <f aca="true" t="shared" si="0" ref="F6:F14">D6-B6</f>
        <v>-71</v>
      </c>
      <c r="G6" s="19">
        <f aca="true" t="shared" si="1" ref="G6:G16">F6/B6</f>
        <v>-0.014884696016771488</v>
      </c>
      <c r="H6" s="20">
        <v>680</v>
      </c>
      <c r="I6" s="19">
        <f>H6/H16</f>
        <v>0.703205791106515</v>
      </c>
      <c r="J6" s="20">
        <v>550</v>
      </c>
      <c r="K6" s="19">
        <f>J6/J16</f>
        <v>0.8258258258258259</v>
      </c>
      <c r="L6" s="21">
        <f aca="true" t="shared" si="2" ref="L6:L15">J6-H6</f>
        <v>-130</v>
      </c>
      <c r="M6" s="19">
        <f aca="true" t="shared" si="3" ref="M6:M16">L6/H6</f>
        <v>-0.19117647058823528</v>
      </c>
      <c r="N6" s="20">
        <v>2057</v>
      </c>
      <c r="O6" s="19">
        <f>N6/N16</f>
        <v>0.7753486618921975</v>
      </c>
      <c r="P6" s="20">
        <v>1979</v>
      </c>
      <c r="Q6" s="19">
        <f>P6/P16</f>
        <v>0.7875049741345006</v>
      </c>
      <c r="R6" s="21">
        <f>P6-N6</f>
        <v>-78</v>
      </c>
      <c r="S6" s="19">
        <f>R6/N6</f>
        <v>-0.037919299951385516</v>
      </c>
      <c r="T6" s="20">
        <v>3596</v>
      </c>
      <c r="U6" s="19">
        <f>T6/T16</f>
        <v>0.7710120068610634</v>
      </c>
      <c r="V6" s="20">
        <v>3478</v>
      </c>
      <c r="W6" s="19">
        <f>V6/V16</f>
        <v>0.7537928045080191</v>
      </c>
      <c r="X6" s="21">
        <f>V6-T6</f>
        <v>-118</v>
      </c>
      <c r="Y6" s="19">
        <f>X6/T6</f>
        <v>-0.03281423804226919</v>
      </c>
      <c r="Z6" s="20">
        <v>1191</v>
      </c>
      <c r="AA6" s="19">
        <f>Z6/Z16</f>
        <v>0.5570626753975678</v>
      </c>
      <c r="AB6" s="20">
        <v>926</v>
      </c>
      <c r="AC6" s="19">
        <f>AB6/AB16</f>
        <v>0.6312201772324472</v>
      </c>
      <c r="AD6" s="21">
        <f>AB6-Z6</f>
        <v>-265</v>
      </c>
      <c r="AE6" s="19">
        <f>AD6/Z6</f>
        <v>-0.2225020990764064</v>
      </c>
      <c r="AF6" s="21">
        <f aca="true" t="shared" si="4" ref="AF6:AF15">SUM(B6,H6,N6,T6,Z6)</f>
        <v>12294</v>
      </c>
      <c r="AG6" s="19">
        <f>AF6/AF16</f>
        <v>0.7551133222775014</v>
      </c>
      <c r="AH6" s="21">
        <f>SUM(D6,J6,P6,V6,AB6)</f>
        <v>11632</v>
      </c>
      <c r="AI6" s="22">
        <f>AH6/AH16</f>
        <v>0.7774881358197981</v>
      </c>
      <c r="AJ6" s="21">
        <f>AH6-AF6</f>
        <v>-662</v>
      </c>
      <c r="AK6" s="23">
        <f>AJ6/AF6</f>
        <v>-0.053847405238327636</v>
      </c>
      <c r="AL6" s="1"/>
      <c r="AM6" s="1"/>
    </row>
    <row r="7" spans="1:39" ht="26.25" customHeight="1">
      <c r="A7" s="10" t="s">
        <v>17</v>
      </c>
      <c r="B7" s="20">
        <v>611</v>
      </c>
      <c r="C7" s="19">
        <f>B7/B16</f>
        <v>0.10428400750981397</v>
      </c>
      <c r="D7" s="20">
        <v>549</v>
      </c>
      <c r="E7" s="19">
        <f>D7/D16</f>
        <v>0.0962988949307139</v>
      </c>
      <c r="F7" s="21">
        <f t="shared" si="0"/>
        <v>-62</v>
      </c>
      <c r="G7" s="19">
        <f t="shared" si="1"/>
        <v>-0.10147299509001637</v>
      </c>
      <c r="H7" s="20">
        <v>212</v>
      </c>
      <c r="I7" s="19">
        <f>H7/H16</f>
        <v>0.21923474663908996</v>
      </c>
      <c r="J7" s="20">
        <v>82</v>
      </c>
      <c r="K7" s="19">
        <f>J7/J16</f>
        <v>0.12312312312312312</v>
      </c>
      <c r="L7" s="21">
        <f t="shared" si="2"/>
        <v>-130</v>
      </c>
      <c r="M7" s="19">
        <f t="shared" si="3"/>
        <v>-0.6132075471698113</v>
      </c>
      <c r="N7" s="20">
        <v>387</v>
      </c>
      <c r="O7" s="19">
        <f>N7/N16</f>
        <v>0.14587259705993216</v>
      </c>
      <c r="P7" s="20">
        <v>312</v>
      </c>
      <c r="Q7" s="19">
        <f>P7/P16</f>
        <v>0.12415439713489852</v>
      </c>
      <c r="R7" s="21">
        <f aca="true" t="shared" si="5" ref="R7:R15">P7-N7</f>
        <v>-75</v>
      </c>
      <c r="S7" s="19">
        <f aca="true" t="shared" si="6" ref="S7:S16">R7/N7</f>
        <v>-0.1937984496124031</v>
      </c>
      <c r="T7" s="20">
        <v>626</v>
      </c>
      <c r="U7" s="19">
        <f>T7/T16</f>
        <v>0.1342195540308748</v>
      </c>
      <c r="V7" s="20">
        <v>575</v>
      </c>
      <c r="W7" s="19">
        <f>V7/V16</f>
        <v>0.1246207195491981</v>
      </c>
      <c r="X7" s="21">
        <f aca="true" t="shared" si="7" ref="X7:X16">V7-T7</f>
        <v>-51</v>
      </c>
      <c r="Y7" s="19">
        <f aca="true" t="shared" si="8" ref="Y7:Y16">X7/T7</f>
        <v>-0.08146964856230032</v>
      </c>
      <c r="Z7" s="20">
        <v>338</v>
      </c>
      <c r="AA7" s="19">
        <f>Z7/Z16</f>
        <v>0.1580916744621141</v>
      </c>
      <c r="AB7" s="20">
        <v>185</v>
      </c>
      <c r="AC7" s="19">
        <f>AB7/AB16</f>
        <v>0.12610770279481937</v>
      </c>
      <c r="AD7" s="21">
        <f aca="true" t="shared" si="9" ref="AD7:AD16">AB7-Z7</f>
        <v>-153</v>
      </c>
      <c r="AE7" s="19">
        <f aca="true" t="shared" si="10" ref="AE7:AE16">AD7/Z7</f>
        <v>-0.4526627218934911</v>
      </c>
      <c r="AF7" s="21">
        <f t="shared" si="4"/>
        <v>2174</v>
      </c>
      <c r="AG7" s="19">
        <f>AF7/AF16</f>
        <v>0.13352988145691297</v>
      </c>
      <c r="AH7" s="21">
        <f aca="true" t="shared" si="11" ref="AH7:AH15">SUM(D7,J7,P7,V7,AB7)</f>
        <v>1703</v>
      </c>
      <c r="AI7" s="22">
        <f>AH7/AH16</f>
        <v>0.11382928948599692</v>
      </c>
      <c r="AJ7" s="21">
        <f aca="true" t="shared" si="12" ref="AJ7:AJ16">AH7-AF7</f>
        <v>-471</v>
      </c>
      <c r="AK7" s="23">
        <f aca="true" t="shared" si="13" ref="AK7:AK16">AJ7/AF7</f>
        <v>-0.21665133394664213</v>
      </c>
      <c r="AL7" s="1"/>
      <c r="AM7" s="1"/>
    </row>
    <row r="8" spans="1:39" ht="42.75" customHeight="1">
      <c r="A8" s="10" t="s">
        <v>16</v>
      </c>
      <c r="B8" s="20">
        <v>15</v>
      </c>
      <c r="C8" s="19">
        <f>B8/B16</f>
        <v>0.002560163850486431</v>
      </c>
      <c r="D8" s="20">
        <v>16</v>
      </c>
      <c r="E8" s="19"/>
      <c r="F8" s="21">
        <f t="shared" si="0"/>
        <v>1</v>
      </c>
      <c r="G8" s="19">
        <f t="shared" si="1"/>
        <v>0.06666666666666667</v>
      </c>
      <c r="H8" s="20">
        <v>0</v>
      </c>
      <c r="I8" s="19">
        <f>H8/H16</f>
        <v>0</v>
      </c>
      <c r="J8" s="20">
        <v>0</v>
      </c>
      <c r="K8" s="19">
        <f>J8/J16</f>
        <v>0</v>
      </c>
      <c r="L8" s="21">
        <f t="shared" si="2"/>
        <v>0</v>
      </c>
      <c r="M8" s="19" t="e">
        <f t="shared" si="3"/>
        <v>#DIV/0!</v>
      </c>
      <c r="N8" s="20">
        <v>4</v>
      </c>
      <c r="O8" s="19">
        <f>N8/N16</f>
        <v>0.0015077271013946476</v>
      </c>
      <c r="P8" s="20">
        <v>2</v>
      </c>
      <c r="Q8" s="19">
        <f>P8/P16</f>
        <v>0.0007958615200955034</v>
      </c>
      <c r="R8" s="21">
        <f t="shared" si="5"/>
        <v>-2</v>
      </c>
      <c r="S8" s="19">
        <f t="shared" si="6"/>
        <v>-0.5</v>
      </c>
      <c r="T8" s="20">
        <v>6</v>
      </c>
      <c r="U8" s="19">
        <f>T8/T16</f>
        <v>0.001286449399656947</v>
      </c>
      <c r="V8" s="20">
        <v>19</v>
      </c>
      <c r="W8" s="19">
        <f>V8/V16</f>
        <v>0.00411790203727785</v>
      </c>
      <c r="X8" s="21">
        <f t="shared" si="7"/>
        <v>13</v>
      </c>
      <c r="Y8" s="19">
        <f t="shared" si="8"/>
        <v>2.1666666666666665</v>
      </c>
      <c r="Z8" s="20">
        <v>5</v>
      </c>
      <c r="AA8" s="19">
        <f>Z8/Z16</f>
        <v>0.0023386342376052385</v>
      </c>
      <c r="AB8" s="20">
        <v>7</v>
      </c>
      <c r="AC8" s="19">
        <f>AB8/AB16</f>
        <v>0.004771642808452625</v>
      </c>
      <c r="AD8" s="21">
        <f t="shared" si="9"/>
        <v>2</v>
      </c>
      <c r="AE8" s="19">
        <f t="shared" si="10"/>
        <v>0.4</v>
      </c>
      <c r="AF8" s="36">
        <f>SUM(B8,H8,N8,T8,Z8)</f>
        <v>30</v>
      </c>
      <c r="AG8" s="35">
        <f>AF8/AF11</f>
        <v>0.04918032786885246</v>
      </c>
      <c r="AH8" s="36">
        <f>SUM(D8,J8,P8,V8,AB8)</f>
        <v>44</v>
      </c>
      <c r="AI8" s="37">
        <f>AH8/AH11</f>
        <v>0.10837438423645321</v>
      </c>
      <c r="AJ8" s="36">
        <f>AH8-AF8</f>
        <v>14</v>
      </c>
      <c r="AK8" s="38">
        <f>AJ8/AF8</f>
        <v>0.4666666666666667</v>
      </c>
      <c r="AL8" s="1"/>
      <c r="AM8" s="1"/>
    </row>
    <row r="9" spans="1:39" ht="42.75" customHeight="1">
      <c r="A9" s="10" t="s">
        <v>20</v>
      </c>
      <c r="B9" s="20">
        <v>139</v>
      </c>
      <c r="C9" s="19">
        <f>B9/B16</f>
        <v>0.023724185014507595</v>
      </c>
      <c r="D9" s="20">
        <v>114</v>
      </c>
      <c r="E9" s="19">
        <f>D9/D16</f>
        <v>0.01999649184353622</v>
      </c>
      <c r="F9" s="21">
        <f t="shared" si="0"/>
        <v>-25</v>
      </c>
      <c r="G9" s="19">
        <f t="shared" si="1"/>
        <v>-0.17985611510791366</v>
      </c>
      <c r="H9" s="20">
        <v>12</v>
      </c>
      <c r="I9" s="19">
        <f>H9/H16</f>
        <v>0.012409513960703205</v>
      </c>
      <c r="J9" s="20">
        <v>4</v>
      </c>
      <c r="K9" s="19">
        <f>J9/J16</f>
        <v>0.006006006006006006</v>
      </c>
      <c r="L9" s="21">
        <f t="shared" si="2"/>
        <v>-8</v>
      </c>
      <c r="M9" s="19">
        <f t="shared" si="3"/>
        <v>-0.6666666666666666</v>
      </c>
      <c r="N9" s="20">
        <v>38</v>
      </c>
      <c r="O9" s="19">
        <f>N9/N16</f>
        <v>0.014323407463249152</v>
      </c>
      <c r="P9" s="20">
        <v>26</v>
      </c>
      <c r="Q9" s="19">
        <f>P9/P16</f>
        <v>0.010346199761241544</v>
      </c>
      <c r="R9" s="21">
        <f t="shared" si="5"/>
        <v>-12</v>
      </c>
      <c r="S9" s="19">
        <f t="shared" si="6"/>
        <v>-0.3157894736842105</v>
      </c>
      <c r="T9" s="20">
        <v>72</v>
      </c>
      <c r="U9" s="19">
        <f>T9/T16</f>
        <v>0.015437392795883362</v>
      </c>
      <c r="V9" s="20">
        <v>75</v>
      </c>
      <c r="W9" s="19">
        <f>V9/V16</f>
        <v>0.016254876462938883</v>
      </c>
      <c r="X9" s="21">
        <f t="shared" si="7"/>
        <v>3</v>
      </c>
      <c r="Y9" s="19">
        <f t="shared" si="8"/>
        <v>0.041666666666666664</v>
      </c>
      <c r="Z9" s="20">
        <v>174</v>
      </c>
      <c r="AA9" s="19">
        <f>Z9/Z16</f>
        <v>0.0813844714686623</v>
      </c>
      <c r="AB9" s="20">
        <v>75</v>
      </c>
      <c r="AC9" s="19">
        <f>AB9/AB16</f>
        <v>0.05112474437627812</v>
      </c>
      <c r="AD9" s="21">
        <f t="shared" si="9"/>
        <v>-99</v>
      </c>
      <c r="AE9" s="19">
        <f t="shared" si="10"/>
        <v>-0.5689655172413793</v>
      </c>
      <c r="AF9" s="21">
        <f t="shared" si="4"/>
        <v>435</v>
      </c>
      <c r="AG9" s="19">
        <f>AF9/AF16</f>
        <v>0.02671826054910632</v>
      </c>
      <c r="AH9" s="21">
        <f t="shared" si="11"/>
        <v>294</v>
      </c>
      <c r="AI9" s="22">
        <f>AH9/AH16</f>
        <v>0.019651092841387607</v>
      </c>
      <c r="AJ9" s="21">
        <f t="shared" si="12"/>
        <v>-141</v>
      </c>
      <c r="AK9" s="23">
        <f t="shared" si="13"/>
        <v>-0.32413793103448274</v>
      </c>
      <c r="AL9" s="1"/>
      <c r="AM9" s="1"/>
    </row>
    <row r="10" spans="1:39" s="31" customFormat="1" ht="17.25" customHeight="1">
      <c r="A10" s="9" t="s">
        <v>7</v>
      </c>
      <c r="B10" s="30">
        <v>17</v>
      </c>
      <c r="C10" s="19">
        <f>B10/B16</f>
        <v>0.0029015190305512885</v>
      </c>
      <c r="D10" s="30">
        <v>31</v>
      </c>
      <c r="E10" s="19">
        <f>D10/D16</f>
        <v>0.005437642518856341</v>
      </c>
      <c r="F10" s="21">
        <f t="shared" si="0"/>
        <v>14</v>
      </c>
      <c r="G10" s="19">
        <f t="shared" si="1"/>
        <v>0.8235294117647058</v>
      </c>
      <c r="H10" s="30">
        <v>1</v>
      </c>
      <c r="I10" s="19">
        <f>H10/H16</f>
        <v>0.001034126163391934</v>
      </c>
      <c r="J10" s="30">
        <v>6</v>
      </c>
      <c r="K10" s="19">
        <f>J10/J16</f>
        <v>0.009009009009009009</v>
      </c>
      <c r="L10" s="21">
        <f t="shared" si="2"/>
        <v>5</v>
      </c>
      <c r="M10" s="19">
        <f t="shared" si="3"/>
        <v>5</v>
      </c>
      <c r="N10" s="30">
        <v>5</v>
      </c>
      <c r="O10" s="19">
        <f>N10/N16</f>
        <v>0.0018846588767433095</v>
      </c>
      <c r="P10" s="30">
        <v>9</v>
      </c>
      <c r="Q10" s="19">
        <f>P10/P16</f>
        <v>0.003581376840429765</v>
      </c>
      <c r="R10" s="21">
        <f t="shared" si="5"/>
        <v>4</v>
      </c>
      <c r="S10" s="19">
        <f t="shared" si="6"/>
        <v>0.8</v>
      </c>
      <c r="T10" s="30">
        <v>6</v>
      </c>
      <c r="U10" s="19">
        <f>T10/T16</f>
        <v>0.001286449399656947</v>
      </c>
      <c r="V10" s="30">
        <v>5</v>
      </c>
      <c r="W10" s="19">
        <f>V10/V16</f>
        <v>0.001083658430862592</v>
      </c>
      <c r="X10" s="21">
        <f t="shared" si="7"/>
        <v>-1</v>
      </c>
      <c r="Y10" s="19">
        <f t="shared" si="8"/>
        <v>-0.16666666666666666</v>
      </c>
      <c r="Z10" s="30">
        <v>3</v>
      </c>
      <c r="AA10" s="19">
        <f>Z10/Z16</f>
        <v>0.001403180542563143</v>
      </c>
      <c r="AB10" s="30">
        <v>0</v>
      </c>
      <c r="AC10" s="19">
        <f>AB10/AB16</f>
        <v>0</v>
      </c>
      <c r="AD10" s="21">
        <f t="shared" si="9"/>
        <v>-3</v>
      </c>
      <c r="AE10" s="19">
        <f t="shared" si="10"/>
        <v>-1</v>
      </c>
      <c r="AF10" s="21">
        <f t="shared" si="4"/>
        <v>32</v>
      </c>
      <c r="AG10" s="19">
        <f>AF10/AF16</f>
        <v>0.001965481235796327</v>
      </c>
      <c r="AH10" s="21">
        <f t="shared" si="11"/>
        <v>51</v>
      </c>
      <c r="AI10" s="22">
        <f>AH10/AH16</f>
        <v>0.003408863043914177</v>
      </c>
      <c r="AJ10" s="21">
        <f t="shared" si="12"/>
        <v>19</v>
      </c>
      <c r="AK10" s="23">
        <f t="shared" si="13"/>
        <v>0.59375</v>
      </c>
      <c r="AL10" s="1"/>
      <c r="AM10" s="1"/>
    </row>
    <row r="11" spans="1:39" s="13" customFormat="1" ht="21.75" customHeight="1">
      <c r="A11" s="33" t="s">
        <v>8</v>
      </c>
      <c r="B11" s="34">
        <v>161</v>
      </c>
      <c r="C11" s="35">
        <f>B11/B16</f>
        <v>0.027479091995221028</v>
      </c>
      <c r="D11" s="34">
        <v>121</v>
      </c>
      <c r="E11" s="35">
        <f>D11/D16</f>
        <v>0.021224346605858622</v>
      </c>
      <c r="F11" s="36">
        <f t="shared" si="0"/>
        <v>-40</v>
      </c>
      <c r="G11" s="19">
        <f t="shared" si="1"/>
        <v>-0.2484472049689441</v>
      </c>
      <c r="H11" s="34">
        <v>55</v>
      </c>
      <c r="I11" s="35">
        <f>H11/H16</f>
        <v>0.05687693898655636</v>
      </c>
      <c r="J11" s="34">
        <v>21</v>
      </c>
      <c r="K11" s="35">
        <f>J11/J16</f>
        <v>0.03153153153153153</v>
      </c>
      <c r="L11" s="36">
        <f t="shared" si="2"/>
        <v>-34</v>
      </c>
      <c r="M11" s="35">
        <f t="shared" si="3"/>
        <v>-0.6181818181818182</v>
      </c>
      <c r="N11" s="34">
        <v>112</v>
      </c>
      <c r="O11" s="35">
        <f>N11/N16</f>
        <v>0.04221635883905013</v>
      </c>
      <c r="P11" s="34">
        <v>88</v>
      </c>
      <c r="Q11" s="35">
        <f>P11/P16</f>
        <v>0.03501790688420215</v>
      </c>
      <c r="R11" s="36">
        <f t="shared" si="5"/>
        <v>-24</v>
      </c>
      <c r="S11" s="35">
        <f t="shared" si="6"/>
        <v>-0.21428571428571427</v>
      </c>
      <c r="T11" s="34">
        <v>164</v>
      </c>
      <c r="U11" s="35">
        <f>T11/T16</f>
        <v>0.03516295025728988</v>
      </c>
      <c r="V11" s="34">
        <v>127</v>
      </c>
      <c r="W11" s="35">
        <f>V11/V16</f>
        <v>0.027524924143909838</v>
      </c>
      <c r="X11" s="36">
        <f t="shared" si="7"/>
        <v>-37</v>
      </c>
      <c r="Y11" s="35">
        <f t="shared" si="8"/>
        <v>-0.22560975609756098</v>
      </c>
      <c r="Z11" s="34">
        <v>118</v>
      </c>
      <c r="AA11" s="35">
        <f>Z11/Z16</f>
        <v>0.05519176800748363</v>
      </c>
      <c r="AB11" s="34">
        <v>49</v>
      </c>
      <c r="AC11" s="35">
        <f>AB11/AB16</f>
        <v>0.033401499659168374</v>
      </c>
      <c r="AD11" s="36">
        <f t="shared" si="9"/>
        <v>-69</v>
      </c>
      <c r="AE11" s="35">
        <f t="shared" si="10"/>
        <v>-0.5847457627118644</v>
      </c>
      <c r="AF11" s="36">
        <f t="shared" si="4"/>
        <v>610</v>
      </c>
      <c r="AG11" s="35">
        <f>AF11/AF16</f>
        <v>0.037466986057367486</v>
      </c>
      <c r="AH11" s="36">
        <f t="shared" si="11"/>
        <v>406</v>
      </c>
      <c r="AI11" s="37">
        <f>AH11/AH16</f>
        <v>0.027137223447630508</v>
      </c>
      <c r="AJ11" s="36">
        <f t="shared" si="12"/>
        <v>-204</v>
      </c>
      <c r="AK11" s="38">
        <f>AJ11/AF11</f>
        <v>-0.3344262295081967</v>
      </c>
      <c r="AL11" s="12"/>
      <c r="AM11" s="12"/>
    </row>
    <row r="12" spans="1:39" s="13" customFormat="1" ht="51" customHeight="1">
      <c r="A12" s="33" t="s">
        <v>15</v>
      </c>
      <c r="B12" s="34">
        <v>33</v>
      </c>
      <c r="C12" s="35">
        <f>B12/B16</f>
        <v>0.0056323604710701485</v>
      </c>
      <c r="D12" s="34">
        <v>71</v>
      </c>
      <c r="E12" s="35">
        <f>D12/D16</f>
        <v>0.01245395544641291</v>
      </c>
      <c r="F12" s="36">
        <f t="shared" si="0"/>
        <v>38</v>
      </c>
      <c r="G12" s="19">
        <f t="shared" si="1"/>
        <v>1.1515151515151516</v>
      </c>
      <c r="H12" s="34">
        <v>2</v>
      </c>
      <c r="I12" s="35">
        <f>H12/H16</f>
        <v>0.002068252326783868</v>
      </c>
      <c r="J12" s="34">
        <v>0</v>
      </c>
      <c r="K12" s="35">
        <f>J12/J16</f>
        <v>0</v>
      </c>
      <c r="L12" s="36">
        <f t="shared" si="2"/>
        <v>-2</v>
      </c>
      <c r="M12" s="35">
        <f t="shared" si="3"/>
        <v>-1</v>
      </c>
      <c r="N12" s="34">
        <v>8</v>
      </c>
      <c r="O12" s="35">
        <f>N12/N16</f>
        <v>0.003015454202789295</v>
      </c>
      <c r="P12" s="34">
        <v>26</v>
      </c>
      <c r="Q12" s="35">
        <f>P12/P16</f>
        <v>0.010346199761241544</v>
      </c>
      <c r="R12" s="36">
        <f t="shared" si="5"/>
        <v>18</v>
      </c>
      <c r="S12" s="35">
        <f t="shared" si="6"/>
        <v>2.25</v>
      </c>
      <c r="T12" s="34">
        <v>79</v>
      </c>
      <c r="U12" s="35">
        <f>T12/T16</f>
        <v>0.016938250428816467</v>
      </c>
      <c r="V12" s="34">
        <v>199</v>
      </c>
      <c r="W12" s="35">
        <f>V12/V16</f>
        <v>0.04312960554833117</v>
      </c>
      <c r="X12" s="36">
        <f t="shared" si="7"/>
        <v>120</v>
      </c>
      <c r="Y12" s="35">
        <f t="shared" si="8"/>
        <v>1.518987341772152</v>
      </c>
      <c r="Z12" s="34">
        <v>22</v>
      </c>
      <c r="AA12" s="35">
        <f>Z12/Z16</f>
        <v>0.01028999064546305</v>
      </c>
      <c r="AB12" s="34">
        <v>23</v>
      </c>
      <c r="AC12" s="35">
        <f>AB12/AB16</f>
        <v>0.015678254942058625</v>
      </c>
      <c r="AD12" s="36">
        <f t="shared" si="9"/>
        <v>1</v>
      </c>
      <c r="AE12" s="35">
        <f t="shared" si="10"/>
        <v>0.045454545454545456</v>
      </c>
      <c r="AF12" s="36">
        <f t="shared" si="4"/>
        <v>144</v>
      </c>
      <c r="AG12" s="35">
        <f>AF12/AF16</f>
        <v>0.008844665561083471</v>
      </c>
      <c r="AH12" s="36">
        <f t="shared" si="11"/>
        <v>319</v>
      </c>
      <c r="AI12" s="37">
        <f>AH12/AH16</f>
        <v>0.02132210413742397</v>
      </c>
      <c r="AJ12" s="36">
        <f t="shared" si="12"/>
        <v>175</v>
      </c>
      <c r="AK12" s="38">
        <f>AJ12/AF12</f>
        <v>1.2152777777777777</v>
      </c>
      <c r="AL12" s="12"/>
      <c r="AM12" s="12"/>
    </row>
    <row r="13" spans="1:39" ht="58.5" customHeight="1">
      <c r="A13" s="9" t="s">
        <v>9</v>
      </c>
      <c r="B13" s="20">
        <v>78</v>
      </c>
      <c r="C13" s="19">
        <f>B13/B16</f>
        <v>0.013312852022529442</v>
      </c>
      <c r="D13" s="20">
        <v>57</v>
      </c>
      <c r="E13" s="19">
        <f>D13/D16</f>
        <v>0.00999824592176811</v>
      </c>
      <c r="F13" s="21">
        <f t="shared" si="0"/>
        <v>-21</v>
      </c>
      <c r="G13" s="19">
        <f t="shared" si="1"/>
        <v>-0.2692307692307692</v>
      </c>
      <c r="H13" s="20">
        <v>3</v>
      </c>
      <c r="I13" s="19">
        <f>H13/H16</f>
        <v>0.0031023784901758012</v>
      </c>
      <c r="J13" s="20">
        <v>1</v>
      </c>
      <c r="K13" s="19">
        <f>J13/J16</f>
        <v>0.0015015015015015015</v>
      </c>
      <c r="L13" s="21">
        <f t="shared" si="2"/>
        <v>-2</v>
      </c>
      <c r="M13" s="19">
        <f>L13/H13</f>
        <v>-0.6666666666666666</v>
      </c>
      <c r="N13" s="20">
        <v>27</v>
      </c>
      <c r="O13" s="19">
        <f>N13/N16</f>
        <v>0.010177157934413872</v>
      </c>
      <c r="P13" s="20">
        <v>39</v>
      </c>
      <c r="Q13" s="19">
        <f>P13/P16</f>
        <v>0.015519299641862315</v>
      </c>
      <c r="R13" s="21">
        <f t="shared" si="5"/>
        <v>12</v>
      </c>
      <c r="S13" s="19">
        <f t="shared" si="6"/>
        <v>0.4444444444444444</v>
      </c>
      <c r="T13" s="20">
        <v>106</v>
      </c>
      <c r="U13" s="19">
        <f>T13/T16</f>
        <v>0.022727272727272728</v>
      </c>
      <c r="V13" s="20">
        <v>113</v>
      </c>
      <c r="W13" s="19">
        <f>V13/V16</f>
        <v>0.02449068053749458</v>
      </c>
      <c r="X13" s="21">
        <f t="shared" si="7"/>
        <v>7</v>
      </c>
      <c r="Y13" s="19">
        <f t="shared" si="8"/>
        <v>0.0660377358490566</v>
      </c>
      <c r="Z13" s="20">
        <v>270</v>
      </c>
      <c r="AA13" s="19">
        <f>Z13/Z16</f>
        <v>0.12628624883068287</v>
      </c>
      <c r="AB13" s="20">
        <v>190</v>
      </c>
      <c r="AC13" s="19">
        <f>AB13/AB16</f>
        <v>0.12951601908657123</v>
      </c>
      <c r="AD13" s="21">
        <f t="shared" si="9"/>
        <v>-80</v>
      </c>
      <c r="AE13" s="19">
        <f t="shared" si="10"/>
        <v>-0.2962962962962963</v>
      </c>
      <c r="AF13" s="21">
        <f t="shared" si="4"/>
        <v>484</v>
      </c>
      <c r="AG13" s="19">
        <f>AF13/AF16</f>
        <v>0.029727903691419446</v>
      </c>
      <c r="AH13" s="21">
        <f t="shared" si="11"/>
        <v>400</v>
      </c>
      <c r="AI13" s="22">
        <f>AH13/AH16</f>
        <v>0.02673618073658178</v>
      </c>
      <c r="AJ13" s="21">
        <f t="shared" si="12"/>
        <v>-84</v>
      </c>
      <c r="AK13" s="23">
        <f t="shared" si="13"/>
        <v>-0.17355371900826447</v>
      </c>
      <c r="AL13" s="1"/>
      <c r="AM13" s="1"/>
    </row>
    <row r="14" spans="1:39" ht="58.5" customHeight="1">
      <c r="A14" s="9" t="s">
        <v>19</v>
      </c>
      <c r="B14" s="20"/>
      <c r="C14" s="19">
        <f>B14/B16</f>
        <v>0</v>
      </c>
      <c r="D14" s="20">
        <v>1</v>
      </c>
      <c r="E14" s="19">
        <f>D14/D16</f>
        <v>0.00017540782318891423</v>
      </c>
      <c r="F14" s="21">
        <f t="shared" si="0"/>
        <v>1</v>
      </c>
      <c r="G14" s="19" t="e">
        <f t="shared" si="1"/>
        <v>#DIV/0!</v>
      </c>
      <c r="H14" s="20"/>
      <c r="I14" s="19">
        <f>H14/H16</f>
        <v>0</v>
      </c>
      <c r="J14" s="20">
        <v>1</v>
      </c>
      <c r="K14" s="19">
        <f>J14/J16</f>
        <v>0.0015015015015015015</v>
      </c>
      <c r="L14" s="21">
        <f t="shared" si="2"/>
        <v>1</v>
      </c>
      <c r="M14" s="19" t="e">
        <f>L14/H14</f>
        <v>#DIV/0!</v>
      </c>
      <c r="N14" s="20"/>
      <c r="O14" s="19">
        <f>N14/N16</f>
        <v>0</v>
      </c>
      <c r="P14" s="20">
        <v>2</v>
      </c>
      <c r="Q14" s="19">
        <f>P14/P16</f>
        <v>0.0007958615200955034</v>
      </c>
      <c r="R14" s="21">
        <f t="shared" si="5"/>
        <v>2</v>
      </c>
      <c r="S14" s="19" t="e">
        <f t="shared" si="6"/>
        <v>#DIV/0!</v>
      </c>
      <c r="T14" s="20"/>
      <c r="U14" s="19">
        <f>T14/T16</f>
        <v>0</v>
      </c>
      <c r="V14" s="20">
        <v>2</v>
      </c>
      <c r="W14" s="19">
        <f>V14/V16</f>
        <v>0.00043346337234503684</v>
      </c>
      <c r="X14" s="21">
        <v>0</v>
      </c>
      <c r="Y14" s="19" t="e">
        <f t="shared" si="8"/>
        <v>#DIV/0!</v>
      </c>
      <c r="Z14" s="20"/>
      <c r="AA14" s="19">
        <f>Z14/Z16</f>
        <v>0</v>
      </c>
      <c r="AB14" s="20">
        <v>0</v>
      </c>
      <c r="AC14" s="19">
        <f>AB14/AB16</f>
        <v>0</v>
      </c>
      <c r="AD14" s="21">
        <f t="shared" si="9"/>
        <v>0</v>
      </c>
      <c r="AE14" s="19" t="e">
        <f t="shared" si="10"/>
        <v>#DIV/0!</v>
      </c>
      <c r="AF14" s="21">
        <f t="shared" si="4"/>
        <v>0</v>
      </c>
      <c r="AG14" s="19">
        <f>AF14/AF16</f>
        <v>0</v>
      </c>
      <c r="AH14" s="21">
        <f t="shared" si="11"/>
        <v>6</v>
      </c>
      <c r="AI14" s="22">
        <f>AH14/AH16</f>
        <v>0.0004010427110487267</v>
      </c>
      <c r="AJ14" s="21">
        <f t="shared" si="12"/>
        <v>6</v>
      </c>
      <c r="AK14" s="23" t="e">
        <f t="shared" si="13"/>
        <v>#DIV/0!</v>
      </c>
      <c r="AL14" s="1"/>
      <c r="AM14" s="1"/>
    </row>
    <row r="15" spans="1:39" ht="46.5" customHeight="1">
      <c r="A15" s="9" t="s">
        <v>10</v>
      </c>
      <c r="B15" s="20">
        <v>35</v>
      </c>
      <c r="C15" s="19">
        <f>B15/B16</f>
        <v>0.005973715651135006</v>
      </c>
      <c r="D15" s="20">
        <v>42</v>
      </c>
      <c r="E15" s="19">
        <f>D15/D16</f>
        <v>0.007367128573934397</v>
      </c>
      <c r="F15" s="21">
        <v>87</v>
      </c>
      <c r="G15" s="19">
        <f t="shared" si="1"/>
        <v>2.4857142857142858</v>
      </c>
      <c r="H15" s="20">
        <v>2</v>
      </c>
      <c r="I15" s="19">
        <f>H15/H16</f>
        <v>0.002068252326783868</v>
      </c>
      <c r="J15" s="20">
        <v>1</v>
      </c>
      <c r="K15" s="19">
        <f>J15/J16</f>
        <v>0.0015015015015015015</v>
      </c>
      <c r="L15" s="21">
        <f t="shared" si="2"/>
        <v>-1</v>
      </c>
      <c r="M15" s="19">
        <f t="shared" si="3"/>
        <v>-0.5</v>
      </c>
      <c r="N15" s="20">
        <v>15</v>
      </c>
      <c r="O15" s="19">
        <f>N15/N16</f>
        <v>0.005653976630229929</v>
      </c>
      <c r="P15" s="20">
        <v>30</v>
      </c>
      <c r="Q15" s="19">
        <f>P15/P16</f>
        <v>0.01193792280143255</v>
      </c>
      <c r="R15" s="21">
        <f t="shared" si="5"/>
        <v>15</v>
      </c>
      <c r="S15" s="19">
        <f t="shared" si="6"/>
        <v>1</v>
      </c>
      <c r="T15" s="20">
        <v>9</v>
      </c>
      <c r="U15" s="19">
        <f>T15/T16</f>
        <v>0.0019296740994854203</v>
      </c>
      <c r="V15" s="20">
        <v>21</v>
      </c>
      <c r="W15" s="19">
        <f>V15/V16</f>
        <v>0.004551365409622887</v>
      </c>
      <c r="X15" s="21">
        <f t="shared" si="7"/>
        <v>12</v>
      </c>
      <c r="Y15" s="19">
        <f t="shared" si="8"/>
        <v>1.3333333333333333</v>
      </c>
      <c r="Z15" s="20">
        <v>17</v>
      </c>
      <c r="AA15" s="19">
        <f>Z15/Z16</f>
        <v>0.007951356407857811</v>
      </c>
      <c r="AB15" s="20">
        <v>12</v>
      </c>
      <c r="AC15" s="19">
        <f>AB15/AB16</f>
        <v>0.0081799591002045</v>
      </c>
      <c r="AD15" s="21">
        <f t="shared" si="9"/>
        <v>-5</v>
      </c>
      <c r="AE15" s="19">
        <f t="shared" si="10"/>
        <v>-0.29411764705882354</v>
      </c>
      <c r="AF15" s="21">
        <f t="shared" si="4"/>
        <v>78</v>
      </c>
      <c r="AG15" s="19">
        <f>AF15/AF16</f>
        <v>0.004790860512253547</v>
      </c>
      <c r="AH15" s="21">
        <f t="shared" si="11"/>
        <v>106</v>
      </c>
      <c r="AI15" s="22">
        <f>AH15/AH16</f>
        <v>0.007085087895194172</v>
      </c>
      <c r="AJ15" s="21">
        <f t="shared" si="12"/>
        <v>28</v>
      </c>
      <c r="AK15" s="23">
        <f t="shared" si="13"/>
        <v>0.358974358974359</v>
      </c>
      <c r="AL15" s="1"/>
      <c r="AM15" s="1"/>
    </row>
    <row r="16" spans="1:39" ht="15.75" thickBot="1">
      <c r="A16" s="11" t="s">
        <v>5</v>
      </c>
      <c r="B16" s="39">
        <f>SUM(B6:B15)</f>
        <v>5859</v>
      </c>
      <c r="C16" s="25">
        <f>B16/B16</f>
        <v>1</v>
      </c>
      <c r="D16" s="24">
        <f>SUM(D6:D15)</f>
        <v>5701</v>
      </c>
      <c r="E16" s="25">
        <f>D16/D16</f>
        <v>1</v>
      </c>
      <c r="F16" s="26">
        <f>SUM(F6:F15)</f>
        <v>-78</v>
      </c>
      <c r="G16" s="27">
        <f t="shared" si="1"/>
        <v>-0.013312852022529442</v>
      </c>
      <c r="H16" s="29">
        <f>SUM(H6:H9,H10:H15)</f>
        <v>967</v>
      </c>
      <c r="I16" s="25">
        <f>H16/H16</f>
        <v>1</v>
      </c>
      <c r="J16" s="24">
        <f>SUM(J6:J15)</f>
        <v>666</v>
      </c>
      <c r="K16" s="25">
        <f>J16/J16</f>
        <v>1</v>
      </c>
      <c r="L16" s="26">
        <f>SUM(L6:L15)</f>
        <v>-301</v>
      </c>
      <c r="M16" s="27">
        <f t="shared" si="3"/>
        <v>-0.3112719751809721</v>
      </c>
      <c r="N16" s="29">
        <f>SUM(N6:N9,N10:N15)</f>
        <v>2653</v>
      </c>
      <c r="O16" s="25">
        <f>N16/N16</f>
        <v>1</v>
      </c>
      <c r="P16" s="24">
        <f>SUM(P6:P15)</f>
        <v>2513</v>
      </c>
      <c r="Q16" s="25">
        <f>P16/P16</f>
        <v>1</v>
      </c>
      <c r="R16" s="26">
        <f>P16-N16</f>
        <v>-140</v>
      </c>
      <c r="S16" s="27">
        <f t="shared" si="6"/>
        <v>-0.052770448548812667</v>
      </c>
      <c r="T16" s="29">
        <f>SUM(T10:T15,T6:T9)</f>
        <v>4664</v>
      </c>
      <c r="U16" s="25">
        <f>T16/T16</f>
        <v>1</v>
      </c>
      <c r="V16" s="24">
        <f>SUM(V6:V15)</f>
        <v>4614</v>
      </c>
      <c r="W16" s="25">
        <f>V16/V16</f>
        <v>1</v>
      </c>
      <c r="X16" s="26">
        <f t="shared" si="7"/>
        <v>-50</v>
      </c>
      <c r="Y16" s="27">
        <f t="shared" si="8"/>
        <v>-0.01072041166380789</v>
      </c>
      <c r="Z16" s="29">
        <f>SUM(Z10:Z15,Z6:Z9)</f>
        <v>2138</v>
      </c>
      <c r="AA16" s="25">
        <f>Z16/Z16</f>
        <v>1</v>
      </c>
      <c r="AB16" s="24">
        <f>SUM(AB6:AB15)</f>
        <v>1467</v>
      </c>
      <c r="AC16" s="25">
        <f>AB16/AB16</f>
        <v>1</v>
      </c>
      <c r="AD16" s="26">
        <f t="shared" si="9"/>
        <v>-671</v>
      </c>
      <c r="AE16" s="27">
        <f t="shared" si="10"/>
        <v>-0.313844714686623</v>
      </c>
      <c r="AF16" s="26">
        <f>SUM(B16,H16,N16,T16,Z16)</f>
        <v>16281</v>
      </c>
      <c r="AG16" s="25">
        <f>AF16/AF16</f>
        <v>1</v>
      </c>
      <c r="AH16" s="26">
        <f>SUM(AH6:AH15)</f>
        <v>14961</v>
      </c>
      <c r="AI16" s="25">
        <f>AH16/AH16</f>
        <v>1</v>
      </c>
      <c r="AJ16" s="26">
        <f t="shared" si="12"/>
        <v>-1320</v>
      </c>
      <c r="AK16" s="28">
        <f t="shared" si="13"/>
        <v>-0.0810761009765985</v>
      </c>
      <c r="AL16" s="1"/>
      <c r="AM16" s="1"/>
    </row>
    <row r="17" spans="1:37" ht="21.7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1"/>
      <c r="S17" s="1"/>
      <c r="U17" s="1"/>
      <c r="V17" s="1"/>
      <c r="W17" s="1"/>
      <c r="X17" s="1"/>
      <c r="Y17" s="1"/>
      <c r="AA17" s="1"/>
      <c r="AB17" s="1"/>
      <c r="AC17" s="1"/>
      <c r="AD17" s="1"/>
      <c r="AE17" s="1"/>
      <c r="AF17" s="1"/>
      <c r="AG17" s="1"/>
      <c r="AH17" s="1"/>
      <c r="AI17" s="3"/>
      <c r="AJ17" s="1"/>
      <c r="AK17" s="1"/>
    </row>
    <row r="18" spans="1:27" ht="15">
      <c r="A18" s="4" t="s">
        <v>18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/>
      <c r="O18" s="1"/>
      <c r="P18" s="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>
      <c r="A19" s="1"/>
      <c r="C19" s="1"/>
      <c r="D19" s="1"/>
      <c r="E19" s="1"/>
      <c r="F19" s="1"/>
      <c r="N19"/>
      <c r="O19" s="1"/>
      <c r="P19" s="6" t="s">
        <v>11</v>
      </c>
      <c r="Q19" s="1"/>
      <c r="S19" s="1"/>
      <c r="T19" s="1"/>
      <c r="U19" s="1"/>
      <c r="V19" s="1"/>
      <c r="W19" s="1"/>
      <c r="X19" s="1"/>
      <c r="Y19" s="1"/>
      <c r="Z19" s="1"/>
      <c r="AA19" s="1"/>
    </row>
  </sheetData>
  <sheetProtection/>
  <mergeCells count="25">
    <mergeCell ref="AF4:AK4"/>
    <mergeCell ref="AF5:AG5"/>
    <mergeCell ref="AH5:AI5"/>
    <mergeCell ref="AJ5:AK5"/>
    <mergeCell ref="T4:Y4"/>
    <mergeCell ref="X5:Y5"/>
    <mergeCell ref="AD5:AE5"/>
    <mergeCell ref="Z4:AE4"/>
    <mergeCell ref="Z5:AA5"/>
    <mergeCell ref="A17:Q17"/>
    <mergeCell ref="V5:W5"/>
    <mergeCell ref="T5:U5"/>
    <mergeCell ref="R5:S5"/>
    <mergeCell ref="D5:E5"/>
    <mergeCell ref="P5:Q5"/>
    <mergeCell ref="H5:I5"/>
    <mergeCell ref="B4:G4"/>
    <mergeCell ref="N4:S4"/>
    <mergeCell ref="N5:O5"/>
    <mergeCell ref="B5:C5"/>
    <mergeCell ref="F5:G5"/>
    <mergeCell ref="AB5:AC5"/>
    <mergeCell ref="H4:M4"/>
    <mergeCell ref="J5:K5"/>
    <mergeCell ref="L5:M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2022-09-19T09:30:39Z</cp:lastPrinted>
  <dcterms:created xsi:type="dcterms:W3CDTF">2011-02-02T11:32:10Z</dcterms:created>
  <dcterms:modified xsi:type="dcterms:W3CDTF">2022-09-19T09:30:41Z</dcterms:modified>
  <cp:category/>
  <cp:version/>
  <cp:contentType/>
  <cp:contentStatus/>
</cp:coreProperties>
</file>